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MIT-WWW\cena_poramnuvanje\2021\"/>
    </mc:Choice>
  </mc:AlternateContent>
  <bookViews>
    <workbookView xWindow="0" yWindow="0" windowWidth="23040" windowHeight="8616" activeTab="3"/>
  </bookViews>
  <sheets>
    <sheet name="Izvestuvanje" sheetId="3" r:id="rId1"/>
    <sheet name="Cena na poramnuvanje" sheetId="2" r:id="rId2"/>
    <sheet name="Angazirana aFRR i mFRR energija" sheetId="4" r:id="rId3"/>
    <sheet name="ACE" sheetId="5" r:id="rId4"/>
  </sheets>
  <definedNames>
    <definedName name="min">#REF!</definedName>
    <definedName name="saatnimin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5" l="1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W31" i="4"/>
  <c r="X31" i="4"/>
  <c r="Y31" i="4"/>
  <c r="Z31" i="4"/>
  <c r="AA31" i="4"/>
  <c r="AB31" i="4"/>
  <c r="AC31" i="4"/>
  <c r="E31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W16" i="4"/>
  <c r="X16" i="4"/>
  <c r="Y16" i="4"/>
  <c r="Z16" i="4"/>
  <c r="AA16" i="4"/>
  <c r="AB16" i="4"/>
  <c r="AC16" i="4"/>
  <c r="E16" i="4"/>
  <c r="B16" i="4"/>
  <c r="B21" i="4" s="1"/>
  <c r="B26" i="4" s="1"/>
  <c r="B31" i="4" s="1"/>
  <c r="B11" i="4"/>
  <c r="D31" i="4"/>
  <c r="C31" i="4"/>
  <c r="C26" i="4"/>
  <c r="C21" i="4"/>
  <c r="D16" i="4"/>
  <c r="C16" i="4"/>
  <c r="C11" i="4"/>
  <c r="C6" i="4"/>
  <c r="D18" i="2"/>
  <c r="E18" i="2"/>
  <c r="F18" i="2"/>
  <c r="G18" i="2"/>
  <c r="H18" i="2"/>
  <c r="I18" i="2"/>
  <c r="J18" i="2"/>
  <c r="K18" i="2"/>
  <c r="L18" i="2"/>
  <c r="M18" i="2"/>
  <c r="N18" i="2"/>
  <c r="O18" i="2"/>
  <c r="P18" i="2"/>
  <c r="Q18" i="2"/>
  <c r="R18" i="2"/>
  <c r="S18" i="2"/>
  <c r="T18" i="2"/>
  <c r="U18" i="2"/>
  <c r="V18" i="2"/>
  <c r="W18" i="2"/>
  <c r="X18" i="2"/>
  <c r="Y18" i="2"/>
  <c r="Z18" i="2"/>
  <c r="AA18" i="2"/>
  <c r="AB18" i="2"/>
  <c r="D19" i="2"/>
  <c r="E19" i="2"/>
  <c r="F19" i="2"/>
  <c r="G19" i="2"/>
  <c r="H19" i="2"/>
  <c r="I19" i="2"/>
  <c r="J19" i="2"/>
  <c r="K19" i="2"/>
  <c r="L19" i="2"/>
  <c r="M19" i="2"/>
  <c r="N19" i="2"/>
  <c r="O19" i="2"/>
  <c r="P19" i="2"/>
  <c r="Q19" i="2"/>
  <c r="R19" i="2"/>
  <c r="S19" i="2"/>
  <c r="T19" i="2"/>
  <c r="U19" i="2"/>
  <c r="V19" i="2"/>
  <c r="W19" i="2"/>
  <c r="X19" i="2"/>
  <c r="Y19" i="2"/>
  <c r="Z19" i="2"/>
  <c r="AA19" i="2"/>
  <c r="AB19" i="2"/>
  <c r="D20" i="2"/>
  <c r="E20" i="2"/>
  <c r="F20" i="2"/>
  <c r="G20" i="2"/>
  <c r="H20" i="2"/>
  <c r="I20" i="2"/>
  <c r="J20" i="2"/>
  <c r="K20" i="2"/>
  <c r="L20" i="2"/>
  <c r="M20" i="2"/>
  <c r="N20" i="2"/>
  <c r="O20" i="2"/>
  <c r="P20" i="2"/>
  <c r="Q20" i="2"/>
  <c r="R20" i="2"/>
  <c r="S20" i="2"/>
  <c r="T20" i="2"/>
  <c r="U20" i="2"/>
  <c r="V20" i="2"/>
  <c r="W20" i="2"/>
  <c r="X20" i="2"/>
  <c r="Y20" i="2"/>
  <c r="Z20" i="2"/>
  <c r="AA20" i="2"/>
  <c r="AB20" i="2"/>
  <c r="E17" i="2"/>
  <c r="F17" i="2"/>
  <c r="G17" i="2"/>
  <c r="H17" i="2"/>
  <c r="I17" i="2"/>
  <c r="J17" i="2"/>
  <c r="K17" i="2"/>
  <c r="L17" i="2"/>
  <c r="M17" i="2"/>
  <c r="N17" i="2"/>
  <c r="O17" i="2"/>
  <c r="P17" i="2"/>
  <c r="Q17" i="2"/>
  <c r="R17" i="2"/>
  <c r="S17" i="2"/>
  <c r="T17" i="2"/>
  <c r="U17" i="2"/>
  <c r="V17" i="2"/>
  <c r="W17" i="2"/>
  <c r="X17" i="2"/>
  <c r="Y17" i="2"/>
  <c r="Z17" i="2"/>
  <c r="AA17" i="2"/>
  <c r="AB17" i="2"/>
  <c r="D17" i="2"/>
</calcChain>
</file>

<file path=xl/sharedStrings.xml><?xml version="1.0" encoding="utf-8"?>
<sst xmlns="http://schemas.openxmlformats.org/spreadsheetml/2006/main" count="263" uniqueCount="47">
  <si>
    <t>Cimb</t>
  </si>
  <si>
    <t>WAPpos</t>
  </si>
  <si>
    <t>WAPneg</t>
  </si>
  <si>
    <t>VAA+</t>
  </si>
  <si>
    <t>VAA-</t>
  </si>
  <si>
    <t>ВКУПНО</t>
  </si>
  <si>
    <t>Н1</t>
  </si>
  <si>
    <t>Н2</t>
  </si>
  <si>
    <t>Н3</t>
  </si>
  <si>
    <t>Н3В</t>
  </si>
  <si>
    <t>Н4</t>
  </si>
  <si>
    <t>Н5</t>
  </si>
  <si>
    <t>Н6</t>
  </si>
  <si>
    <t>Н7</t>
  </si>
  <si>
    <t>Н8</t>
  </si>
  <si>
    <t>Н9</t>
  </si>
  <si>
    <t>Н10</t>
  </si>
  <si>
    <t>Н11</t>
  </si>
  <si>
    <t>Н12</t>
  </si>
  <si>
    <t>Н13</t>
  </si>
  <si>
    <t>Н14</t>
  </si>
  <si>
    <t>Н15</t>
  </si>
  <si>
    <t>Н16</t>
  </si>
  <si>
    <t>Н17</t>
  </si>
  <si>
    <t>Н18</t>
  </si>
  <si>
    <t>Н19</t>
  </si>
  <si>
    <t>Н20</t>
  </si>
  <si>
    <t>Н21</t>
  </si>
  <si>
    <t>Н22</t>
  </si>
  <si>
    <t>Н23</t>
  </si>
  <si>
    <t>Н24</t>
  </si>
  <si>
    <r>
      <t>Цена на порамнување за 31.10.2021 (</t>
    </r>
    <r>
      <rPr>
        <sz val="18"/>
        <color theme="0"/>
        <rFont val="Calibri"/>
        <family val="2"/>
      </rPr>
      <t>€/MWh)</t>
    </r>
  </si>
  <si>
    <r>
      <t>Цена на порамнување за 31.10.2021 (MKD</t>
    </r>
    <r>
      <rPr>
        <sz val="18"/>
        <color theme="0"/>
        <rFont val="Calibri"/>
        <family val="2"/>
      </rPr>
      <t>/MWh)</t>
    </r>
  </si>
  <si>
    <t xml:space="preserve">Дата </t>
  </si>
  <si>
    <t>Валута</t>
  </si>
  <si>
    <t>Единица валута</t>
  </si>
  <si>
    <t>Среден курс во денари</t>
  </si>
  <si>
    <t>31.10.2021</t>
  </si>
  <si>
    <t>EUR</t>
  </si>
  <si>
    <t>ПЕРИОД</t>
  </si>
  <si>
    <t>Ангажирана aFRR регулација за надолу - 31.10.2021</t>
  </si>
  <si>
    <t>Ангажирана aFRR регулација вкупно - 31.10.2021</t>
  </si>
  <si>
    <t>Ангажирана mFRR регулација за нагоре - 31.10.2021</t>
  </si>
  <si>
    <t>Ангажирана mFRR регулација за надолу - 31.10.2021</t>
  </si>
  <si>
    <t>Ангажирана aFRR регулација за нагоре - 31.10.2021</t>
  </si>
  <si>
    <t>Ангажирана mFRR регулација вкупно - 31.10.2021</t>
  </si>
  <si>
    <t>Area Control Error (MWh/h)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</si>
</sst>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д_е_н_._-;\-* #,##0.00\ _д_е_н_._-;_-* &quot;-&quot;??\ _д_е_н_._-;_-@_-"/>
    <numFmt numFmtId="165" formatCode="0.0000"/>
  </numFmts>
  <fonts count="16" x14ac:knownFonts="1">
    <font>
      <sz val="11"/>
      <color theme="1"/>
      <name val="Calibri"/>
      <family val="2"/>
      <scheme val="minor"/>
    </font>
    <font>
      <b/>
      <sz val="11"/>
      <color theme="3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b/>
      <sz val="12"/>
      <color theme="0"/>
      <name val="Calibri"/>
      <family val="2"/>
      <charset val="204"/>
      <scheme val="minor"/>
    </font>
    <font>
      <b/>
      <sz val="12"/>
      <color theme="3"/>
      <name val="Calibri"/>
      <family val="2"/>
      <charset val="204"/>
      <scheme val="minor"/>
    </font>
    <font>
      <b/>
      <sz val="11"/>
      <color theme="1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4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8"/>
      <color theme="0"/>
      <name val="Calibri"/>
      <family val="2"/>
    </font>
    <font>
      <b/>
      <sz val="11"/>
      <color theme="4"/>
      <name val="Calibri"/>
      <family val="2"/>
      <scheme val="minor"/>
    </font>
    <font>
      <i/>
      <sz val="12"/>
      <color rgb="FFFFFFFF"/>
      <name val="Calibri"/>
      <family val="2"/>
      <scheme val="minor"/>
    </font>
    <font>
      <i/>
      <sz val="12"/>
      <color theme="3" tint="-0.249977111117893"/>
      <name val="Calibri"/>
      <family val="2"/>
      <scheme val="minor"/>
    </font>
    <font>
      <sz val="12"/>
      <color rgb="FFFFFFFF"/>
      <name val="Calibri"/>
      <family val="2"/>
      <scheme val="minor"/>
    </font>
    <font>
      <sz val="12"/>
      <color theme="1"/>
      <name val="Calibri"/>
      <family val="2"/>
      <scheme val="minor"/>
    </font>
    <font>
      <b/>
      <i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/>
      <right style="thin">
        <color theme="0"/>
      </right>
      <top/>
      <bottom/>
      <diagonal/>
    </border>
    <border>
      <left/>
      <right style="thin">
        <color theme="4" tint="-0.249977111117893"/>
      </right>
      <top style="thin">
        <color theme="4" tint="-0.249977111117893"/>
      </top>
      <bottom style="thin">
        <color theme="0"/>
      </bottom>
      <diagonal/>
    </border>
    <border>
      <left/>
      <right style="thin">
        <color theme="4" tint="-0.249977111117893"/>
      </right>
      <top style="thin">
        <color theme="0"/>
      </top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 style="double">
        <color theme="4"/>
      </left>
      <right/>
      <top style="double">
        <color theme="4"/>
      </top>
      <bottom/>
      <diagonal/>
    </border>
    <border>
      <left/>
      <right style="thin">
        <color theme="0"/>
      </right>
      <top style="double">
        <color theme="4"/>
      </top>
      <bottom/>
      <diagonal/>
    </border>
    <border>
      <left/>
      <right/>
      <top style="double">
        <color theme="4"/>
      </top>
      <bottom/>
      <diagonal/>
    </border>
    <border>
      <left/>
      <right style="double">
        <color theme="4"/>
      </right>
      <top style="double">
        <color theme="4"/>
      </top>
      <bottom/>
      <diagonal/>
    </border>
    <border>
      <left style="double">
        <color theme="4"/>
      </left>
      <right/>
      <top/>
      <bottom/>
      <diagonal/>
    </border>
    <border>
      <left/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double">
        <color theme="4"/>
      </left>
      <right/>
      <top style="thin">
        <color theme="4" tint="-0.249977111117893"/>
      </top>
      <bottom style="thin">
        <color theme="0"/>
      </bottom>
      <diagonal/>
    </border>
    <border>
      <left/>
      <right/>
      <top style="thin">
        <color theme="4" tint="-0.249977111117893"/>
      </top>
      <bottom/>
      <diagonal/>
    </border>
    <border>
      <left/>
      <right style="double">
        <color theme="4"/>
      </right>
      <top style="thin">
        <color theme="4" tint="-0.249977111117893"/>
      </top>
      <bottom/>
      <diagonal/>
    </border>
    <border>
      <left style="double">
        <color theme="4"/>
      </left>
      <right/>
      <top style="thin">
        <color theme="0"/>
      </top>
      <bottom style="thin">
        <color theme="0"/>
      </bottom>
      <diagonal/>
    </border>
    <border>
      <left/>
      <right style="double">
        <color theme="4"/>
      </right>
      <top/>
      <bottom/>
      <diagonal/>
    </border>
    <border>
      <left/>
      <right style="double">
        <color theme="4"/>
      </right>
      <top/>
      <bottom style="thin">
        <color theme="0"/>
      </bottom>
      <diagonal/>
    </border>
    <border>
      <left style="double">
        <color theme="4"/>
      </left>
      <right/>
      <top style="thin">
        <color theme="0"/>
      </top>
      <bottom style="double">
        <color theme="4"/>
      </bottom>
      <diagonal/>
    </border>
    <border>
      <left/>
      <right style="thin">
        <color theme="4" tint="-0.249977111117893"/>
      </right>
      <top style="thin">
        <color theme="0"/>
      </top>
      <bottom style="double">
        <color theme="4"/>
      </bottom>
      <diagonal/>
    </border>
    <border>
      <left/>
      <right/>
      <top/>
      <bottom style="double">
        <color theme="4"/>
      </bottom>
      <diagonal/>
    </border>
    <border>
      <left/>
      <right style="double">
        <color theme="4"/>
      </right>
      <top/>
      <bottom style="double">
        <color theme="4"/>
      </bottom>
      <diagonal/>
    </border>
    <border>
      <left style="thin">
        <color theme="3"/>
      </left>
      <right/>
      <top style="thin">
        <color theme="3"/>
      </top>
      <bottom style="thick">
        <color rgb="FFFFFFFF"/>
      </bottom>
      <diagonal/>
    </border>
    <border>
      <left/>
      <right/>
      <top style="thin">
        <color theme="3"/>
      </top>
      <bottom style="thick">
        <color rgb="FFFFFFFF"/>
      </bottom>
      <diagonal/>
    </border>
    <border>
      <left/>
      <right style="thin">
        <color theme="3"/>
      </right>
      <top style="thin">
        <color theme="3"/>
      </top>
      <bottom style="thick">
        <color rgb="FFFFFFFF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/>
      <right/>
      <top/>
      <bottom style="thin">
        <color theme="3"/>
      </bottom>
      <diagonal/>
    </border>
    <border>
      <left/>
      <right style="thin">
        <color theme="3"/>
      </right>
      <top/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2" fillId="0" borderId="0" applyFont="0" applyFill="0" applyBorder="0" applyAlignment="0" applyProtection="0"/>
  </cellStyleXfs>
  <cellXfs count="40">
    <xf numFmtId="0" fontId="0" fillId="0" borderId="0" xfId="0"/>
    <xf numFmtId="0" fontId="0" fillId="2" borderId="0" xfId="0" applyFill="1"/>
    <xf numFmtId="2" fontId="1" fillId="4" borderId="10" xfId="0" applyNumberFormat="1" applyFont="1" applyFill="1" applyBorder="1" applyAlignment="1">
      <alignment horizontal="center" vertical="center"/>
    </xf>
    <xf numFmtId="2" fontId="1" fillId="4" borderId="11" xfId="0" applyNumberFormat="1" applyFont="1" applyFill="1" applyBorder="1" applyAlignment="1">
      <alignment horizontal="center" vertical="center"/>
    </xf>
    <xf numFmtId="164" fontId="5" fillId="2" borderId="13" xfId="1" applyFont="1" applyFill="1" applyBorder="1" applyAlignment="1">
      <alignment vertical="center" wrapText="1"/>
    </xf>
    <xf numFmtId="164" fontId="5" fillId="2" borderId="14" xfId="1" applyFont="1" applyFill="1" applyBorder="1" applyAlignment="1">
      <alignment vertical="center" wrapText="1"/>
    </xf>
    <xf numFmtId="164" fontId="5" fillId="2" borderId="0" xfId="1" applyFont="1" applyFill="1" applyBorder="1" applyAlignment="1">
      <alignment vertical="center" wrapText="1"/>
    </xf>
    <xf numFmtId="164" fontId="5" fillId="2" borderId="16" xfId="1" applyFont="1" applyFill="1" applyBorder="1" applyAlignment="1">
      <alignment vertical="center" wrapText="1"/>
    </xf>
    <xf numFmtId="164" fontId="6" fillId="2" borderId="4" xfId="1" applyFont="1" applyFill="1" applyBorder="1" applyAlignment="1">
      <alignment vertical="center" wrapText="1"/>
    </xf>
    <xf numFmtId="164" fontId="6" fillId="2" borderId="17" xfId="1" applyFont="1" applyFill="1" applyBorder="1" applyAlignment="1">
      <alignment vertical="center" wrapText="1"/>
    </xf>
    <xf numFmtId="164" fontId="5" fillId="2" borderId="20" xfId="1" applyFont="1" applyFill="1" applyBorder="1" applyAlignment="1">
      <alignment vertical="center" wrapText="1"/>
    </xf>
    <xf numFmtId="164" fontId="5" fillId="2" borderId="21" xfId="1" applyFont="1" applyFill="1" applyBorder="1" applyAlignment="1">
      <alignment vertical="center" wrapText="1"/>
    </xf>
    <xf numFmtId="0" fontId="10" fillId="2" borderId="0" xfId="0" applyFont="1" applyFill="1" applyAlignment="1">
      <alignment vertical="center" wrapText="1"/>
    </xf>
    <xf numFmtId="0" fontId="0" fillId="2" borderId="0" xfId="0" applyFill="1" applyAlignment="1">
      <alignment horizontal="center"/>
    </xf>
    <xf numFmtId="0" fontId="11" fillId="3" borderId="22" xfId="0" applyFont="1" applyFill="1" applyBorder="1" applyAlignment="1">
      <alignment horizontal="center" vertical="center" wrapText="1"/>
    </xf>
    <xf numFmtId="0" fontId="11" fillId="3" borderId="23" xfId="0" applyFont="1" applyFill="1" applyBorder="1" applyAlignment="1">
      <alignment horizontal="center" vertical="center" wrapText="1"/>
    </xf>
    <xf numFmtId="0" fontId="11" fillId="3" borderId="24" xfId="0" applyFont="1" applyFill="1" applyBorder="1" applyAlignment="1">
      <alignment horizontal="center" vertical="center" wrapText="1"/>
    </xf>
    <xf numFmtId="0" fontId="12" fillId="4" borderId="25" xfId="0" applyFont="1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/>
    </xf>
    <xf numFmtId="165" fontId="0" fillId="2" borderId="27" xfId="0" applyNumberFormat="1" applyFill="1" applyBorder="1" applyAlignment="1">
      <alignment horizontal="center"/>
    </xf>
    <xf numFmtId="2" fontId="1" fillId="4" borderId="28" xfId="0" applyNumberFormat="1" applyFont="1" applyFill="1" applyBorder="1" applyAlignment="1">
      <alignment horizontal="center" vertical="center"/>
    </xf>
    <xf numFmtId="4" fontId="5" fillId="2" borderId="28" xfId="0" applyNumberFormat="1" applyFont="1" applyFill="1" applyBorder="1" applyAlignment="1">
      <alignment horizontal="center" vertical="center"/>
    </xf>
    <xf numFmtId="14" fontId="13" fillId="3" borderId="28" xfId="0" applyNumberFormat="1" applyFont="1" applyFill="1" applyBorder="1" applyAlignment="1">
      <alignment horizontal="center" vertical="center" wrapText="1"/>
    </xf>
    <xf numFmtId="2" fontId="14" fillId="4" borderId="28" xfId="0" applyNumberFormat="1" applyFont="1" applyFill="1" applyBorder="1" applyAlignment="1">
      <alignment horizontal="center" vertical="center" wrapText="1"/>
    </xf>
    <xf numFmtId="14" fontId="8" fillId="3" borderId="7" xfId="0" applyNumberFormat="1" applyFont="1" applyFill="1" applyBorder="1" applyAlignment="1">
      <alignment horizontal="center"/>
    </xf>
    <xf numFmtId="0" fontId="8" fillId="3" borderId="7" xfId="0" applyFont="1" applyFill="1" applyBorder="1" applyAlignment="1">
      <alignment horizontal="center"/>
    </xf>
    <xf numFmtId="0" fontId="8" fillId="3" borderId="8" xfId="0" applyFont="1" applyFill="1" applyBorder="1" applyAlignment="1">
      <alignment horizontal="center"/>
    </xf>
    <xf numFmtId="2" fontId="4" fillId="4" borderId="18" xfId="0" applyNumberFormat="1" applyFont="1" applyFill="1" applyBorder="1" applyAlignment="1">
      <alignment horizontal="center" vertical="center"/>
    </xf>
    <xf numFmtId="2" fontId="4" fillId="4" borderId="19" xfId="0" applyNumberFormat="1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2" fontId="4" fillId="4" borderId="12" xfId="0" applyNumberFormat="1" applyFont="1" applyFill="1" applyBorder="1" applyAlignment="1">
      <alignment horizontal="center" vertical="center"/>
    </xf>
    <xf numFmtId="2" fontId="4" fillId="4" borderId="2" xfId="0" applyNumberFormat="1" applyFont="1" applyFill="1" applyBorder="1" applyAlignment="1">
      <alignment horizontal="center" vertical="center"/>
    </xf>
    <xf numFmtId="2" fontId="4" fillId="4" borderId="15" xfId="0" applyNumberFormat="1" applyFont="1" applyFill="1" applyBorder="1" applyAlignment="1">
      <alignment horizontal="center" vertical="center"/>
    </xf>
    <xf numFmtId="2" fontId="4" fillId="4" borderId="3" xfId="0" applyNumberFormat="1" applyFont="1" applyFill="1" applyBorder="1" applyAlignment="1">
      <alignment horizontal="center" vertical="center"/>
    </xf>
    <xf numFmtId="0" fontId="15" fillId="3" borderId="28" xfId="0" applyFont="1" applyFill="1" applyBorder="1" applyAlignment="1">
      <alignment horizontal="center" vertical="center" wrapText="1"/>
    </xf>
    <xf numFmtId="14" fontId="7" fillId="3" borderId="28" xfId="0" applyNumberFormat="1" applyFont="1" applyFill="1" applyBorder="1" applyAlignment="1">
      <alignment horizontal="center"/>
    </xf>
    <xf numFmtId="2" fontId="14" fillId="4" borderId="28" xfId="0" applyNumberFormat="1" applyFont="1" applyFill="1" applyBorder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276225</xdr:colOff>
      <xdr:row>8</xdr:row>
      <xdr:rowOff>152400</xdr:rowOff>
    </xdr:from>
    <xdr:to>
      <xdr:col>11</xdr:col>
      <xdr:colOff>19050</xdr:colOff>
      <xdr:row>9</xdr:row>
      <xdr:rowOff>790575</xdr:rowOff>
    </xdr:to>
    <xdr:sp macro="" textlink="">
      <xdr:nvSpPr>
        <xdr:cNvPr id="2" name="TextBox 1"/>
        <xdr:cNvSpPr txBox="1"/>
      </xdr:nvSpPr>
      <xdr:spPr>
        <a:xfrm>
          <a:off x="276225" y="1645920"/>
          <a:ext cx="661606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l"/>
          <a:r>
            <a:rPr lang="mk-MK" sz="1100" b="1">
              <a:solidFill>
                <a:schemeClr val="tx2"/>
              </a:solidFill>
            </a:rPr>
            <a:t>Поради промена на зимско сметање на времето и појава на дополнителен еден час на </a:t>
          </a:r>
          <a:r>
            <a:rPr lang="en-US" sz="1100" b="1">
              <a:solidFill>
                <a:schemeClr val="tx2"/>
              </a:solidFill>
            </a:rPr>
            <a:t>31</a:t>
          </a:r>
          <a:r>
            <a:rPr lang="mk-MK" sz="1100" b="1">
              <a:solidFill>
                <a:schemeClr val="tx2"/>
              </a:solidFill>
            </a:rPr>
            <a:t>.10.202</a:t>
          </a:r>
          <a:r>
            <a:rPr lang="en-US" sz="1100" b="1">
              <a:solidFill>
                <a:schemeClr val="tx2"/>
              </a:solidFill>
            </a:rPr>
            <a:t>1</a:t>
          </a:r>
          <a:r>
            <a:rPr lang="mk-MK" sz="1100" b="1">
              <a:solidFill>
                <a:schemeClr val="tx2"/>
              </a:solidFill>
            </a:rPr>
            <a:t>, </a:t>
          </a:r>
        </a:p>
        <a:p>
          <a:pPr algn="l"/>
          <a:r>
            <a:rPr lang="mk-MK" sz="1100" b="1">
              <a:solidFill>
                <a:schemeClr val="tx2"/>
              </a:solidFill>
            </a:rPr>
            <a:t>со цел соодветно координирање со </a:t>
          </a:r>
          <a:r>
            <a:rPr lang="en-US" sz="1100" b="1">
              <a:solidFill>
                <a:schemeClr val="tx2"/>
              </a:solidFill>
            </a:rPr>
            <a:t>HUPX </a:t>
          </a:r>
          <a:r>
            <a:rPr lang="mk-MK" sz="1100" b="1">
              <a:solidFill>
                <a:schemeClr val="tx2"/>
              </a:solidFill>
            </a:rPr>
            <a:t>берзата и прецизна пресметка на цената на порамнување,</a:t>
          </a:r>
        </a:p>
        <a:p>
          <a:pPr algn="l"/>
          <a:r>
            <a:rPr lang="mk-MK" sz="1100" b="1">
              <a:solidFill>
                <a:schemeClr val="tx2"/>
              </a:solidFill>
            </a:rPr>
            <a:t>сите тековни пресметки кои се однесуваат на овој ден ќе бидат објавени во овој фајл.</a:t>
          </a:r>
          <a:endParaRPr lang="en-US" sz="1100" b="1">
            <a:solidFill>
              <a:schemeClr val="tx2"/>
            </a:solidFill>
          </a:endParaRPr>
        </a:p>
      </xdr:txBody>
    </xdr:sp>
    <xdr:clientData/>
  </xdr:twoCellAnchor>
  <xdr:twoCellAnchor editAs="oneCell">
    <xdr:from>
      <xdr:col>0</xdr:col>
      <xdr:colOff>371475</xdr:colOff>
      <xdr:row>1</xdr:row>
      <xdr:rowOff>28575</xdr:rowOff>
    </xdr:from>
    <xdr:to>
      <xdr:col>6</xdr:col>
      <xdr:colOff>36483</xdr:colOff>
      <xdr:row>6</xdr:row>
      <xdr:rowOff>94195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71475" y="211455"/>
          <a:ext cx="3414048" cy="995260"/>
        </a:xfrm>
        <a:prstGeom prst="rect">
          <a:avLst/>
        </a:prstGeom>
      </xdr:spPr>
    </xdr:pic>
    <xdr:clientData/>
  </xdr:twoCellAnchor>
  <xdr:twoCellAnchor>
    <xdr:from>
      <xdr:col>0</xdr:col>
      <xdr:colOff>352424</xdr:colOff>
      <xdr:row>7</xdr:row>
      <xdr:rowOff>76200</xdr:rowOff>
    </xdr:from>
    <xdr:to>
      <xdr:col>6</xdr:col>
      <xdr:colOff>209549</xdr:colOff>
      <xdr:row>9</xdr:row>
      <xdr:rowOff>38100</xdr:rowOff>
    </xdr:to>
    <xdr:sp macro="" textlink="">
      <xdr:nvSpPr>
        <xdr:cNvPr id="4" name="Text Box 2"/>
        <xdr:cNvSpPr txBox="1">
          <a:spLocks noChangeArrowheads="1"/>
        </xdr:cNvSpPr>
      </xdr:nvSpPr>
      <xdr:spPr bwMode="auto">
        <a:xfrm>
          <a:off x="352424" y="1379220"/>
          <a:ext cx="3606165" cy="34290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7432" rIns="0" bIns="0" anchor="t" upright="1"/>
        <a:lstStyle/>
        <a:p>
          <a:pPr marL="0" marR="0" lvl="0" indent="0" algn="l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mk-MK" sz="1600" b="1" i="0" u="none" strike="noStrike" kern="0" cap="none" spc="0" normalizeH="0" baseline="0" noProof="0">
              <a:ln>
                <a:noFill/>
              </a:ln>
              <a:solidFill>
                <a:schemeClr val="tx2"/>
              </a:solidFill>
              <a:effectLst/>
              <a:uLnTx/>
              <a:uFillTx/>
              <a:latin typeface="Calibri"/>
            </a:rPr>
            <a:t>Известување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K10"/>
  <sheetViews>
    <sheetView workbookViewId="0">
      <selection activeCell="R10" sqref="R10"/>
    </sheetView>
  </sheetViews>
  <sheetFormatPr defaultColWidth="9.109375" defaultRowHeight="14.4" x14ac:dyDescent="0.3"/>
  <cols>
    <col min="1" max="16384" width="9.109375" style="1"/>
  </cols>
  <sheetData>
    <row r="5" spans="2:11" s="13" customFormat="1" ht="15" customHeight="1" x14ac:dyDescent="0.3">
      <c r="B5" s="12"/>
      <c r="C5" s="12"/>
      <c r="D5" s="12"/>
      <c r="E5" s="12"/>
      <c r="F5" s="12"/>
      <c r="G5" s="12"/>
      <c r="H5" s="12"/>
      <c r="I5" s="12"/>
      <c r="J5" s="12"/>
      <c r="K5" s="12"/>
    </row>
    <row r="6" spans="2:11" s="13" customFormat="1" ht="15" customHeight="1" x14ac:dyDescent="0.3">
      <c r="B6" s="12"/>
      <c r="C6" s="12"/>
      <c r="D6" s="12"/>
      <c r="E6" s="12"/>
      <c r="F6" s="12"/>
      <c r="G6" s="12"/>
      <c r="H6" s="12"/>
      <c r="I6" s="12"/>
      <c r="J6" s="12"/>
      <c r="K6" s="12"/>
    </row>
    <row r="7" spans="2:11" s="13" customFormat="1" ht="15" customHeight="1" x14ac:dyDescent="0.3">
      <c r="B7" s="12"/>
      <c r="C7" s="12"/>
      <c r="D7" s="12"/>
      <c r="E7" s="12"/>
      <c r="F7" s="12"/>
      <c r="G7" s="12"/>
      <c r="H7" s="12"/>
      <c r="I7" s="12"/>
      <c r="J7" s="12"/>
      <c r="K7" s="12"/>
    </row>
    <row r="8" spans="2:11" s="13" customFormat="1" ht="15" customHeight="1" x14ac:dyDescent="0.3">
      <c r="B8" s="12"/>
      <c r="C8" s="12"/>
      <c r="D8" s="12"/>
      <c r="E8" s="12"/>
      <c r="F8" s="12"/>
      <c r="G8" s="12"/>
      <c r="H8" s="12"/>
      <c r="I8" s="12"/>
      <c r="J8" s="12"/>
      <c r="K8" s="12"/>
    </row>
    <row r="9" spans="2:11" s="13" customFormat="1" ht="15" customHeight="1" x14ac:dyDescent="0.3">
      <c r="B9" s="12"/>
      <c r="C9" s="12"/>
      <c r="D9" s="12"/>
      <c r="E9" s="12"/>
      <c r="F9" s="12"/>
      <c r="G9" s="12"/>
      <c r="H9" s="12"/>
      <c r="I9" s="12"/>
      <c r="J9" s="12"/>
      <c r="K9" s="12"/>
    </row>
    <row r="10" spans="2:11" s="13" customFormat="1" ht="409.5" customHeight="1" x14ac:dyDescent="0.3"/>
  </sheetData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AB21"/>
  <sheetViews>
    <sheetView zoomScale="85" zoomScaleNormal="85" workbookViewId="0">
      <selection activeCell="H17" sqref="H17"/>
    </sheetView>
  </sheetViews>
  <sheetFormatPr defaultRowHeight="14.4" x14ac:dyDescent="0.3"/>
  <cols>
    <col min="1" max="1" width="8.88671875" style="1"/>
    <col min="2" max="2" width="13" style="1" customWidth="1"/>
    <col min="3" max="3" width="9.21875" style="1" customWidth="1"/>
    <col min="4" max="4" width="12.88671875" style="1" bestFit="1" customWidth="1"/>
    <col min="5" max="5" width="13.44140625" style="1" bestFit="1" customWidth="1"/>
    <col min="6" max="10" width="11.88671875" style="1" bestFit="1" customWidth="1"/>
    <col min="11" max="15" width="12.88671875" style="1" bestFit="1" customWidth="1"/>
    <col min="16" max="18" width="11.88671875" style="1" bestFit="1" customWidth="1"/>
    <col min="19" max="28" width="12.88671875" style="1" bestFit="1" customWidth="1"/>
    <col min="29" max="16384" width="8.88671875" style="1"/>
  </cols>
  <sheetData>
    <row r="2" spans="2:28" ht="15" thickBot="1" x14ac:dyDescent="0.35"/>
    <row r="3" spans="2:28" ht="24" thickTop="1" x14ac:dyDescent="0.45">
      <c r="B3" s="29" t="s">
        <v>0</v>
      </c>
      <c r="C3" s="30"/>
      <c r="D3" s="24" t="s">
        <v>31</v>
      </c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5"/>
      <c r="U3" s="25"/>
      <c r="V3" s="25"/>
      <c r="W3" s="25"/>
      <c r="X3" s="25"/>
      <c r="Y3" s="25"/>
      <c r="Z3" s="25"/>
      <c r="AA3" s="25"/>
      <c r="AB3" s="26"/>
    </row>
    <row r="4" spans="2:28" ht="14.4" customHeight="1" x14ac:dyDescent="0.3">
      <c r="B4" s="31"/>
      <c r="C4" s="32"/>
      <c r="D4" s="2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3" t="s">
        <v>12</v>
      </c>
      <c r="K4" s="3" t="s">
        <v>13</v>
      </c>
      <c r="L4" s="3" t="s">
        <v>14</v>
      </c>
      <c r="M4" s="3" t="s">
        <v>15</v>
      </c>
      <c r="N4" s="3" t="s">
        <v>16</v>
      </c>
      <c r="O4" s="3" t="s">
        <v>17</v>
      </c>
      <c r="P4" s="3" t="s">
        <v>18</v>
      </c>
      <c r="Q4" s="3" t="s">
        <v>19</v>
      </c>
      <c r="R4" s="3" t="s">
        <v>20</v>
      </c>
      <c r="S4" s="3" t="s">
        <v>21</v>
      </c>
      <c r="T4" s="3" t="s">
        <v>22</v>
      </c>
      <c r="U4" s="3" t="s">
        <v>23</v>
      </c>
      <c r="V4" s="3" t="s">
        <v>24</v>
      </c>
      <c r="W4" s="3" t="s">
        <v>25</v>
      </c>
      <c r="X4" s="3" t="s">
        <v>26</v>
      </c>
      <c r="Y4" s="3" t="s">
        <v>27</v>
      </c>
      <c r="Z4" s="3" t="s">
        <v>28</v>
      </c>
      <c r="AA4" s="3" t="s">
        <v>29</v>
      </c>
      <c r="AB4" s="3" t="s">
        <v>30</v>
      </c>
    </row>
    <row r="5" spans="2:28" ht="15.6" x14ac:dyDescent="0.3">
      <c r="B5" s="33" t="s">
        <v>1</v>
      </c>
      <c r="C5" s="34"/>
      <c r="D5" s="4">
        <v>177.96</v>
      </c>
      <c r="E5" s="4">
        <v>168.83</v>
      </c>
      <c r="F5" s="4">
        <v>123.625</v>
      </c>
      <c r="G5" s="4">
        <v>104.035</v>
      </c>
      <c r="H5" s="4">
        <v>94.295000000000002</v>
      </c>
      <c r="I5" s="4">
        <v>133.535</v>
      </c>
      <c r="J5" s="4">
        <v>146.315</v>
      </c>
      <c r="K5" s="4">
        <v>187.62</v>
      </c>
      <c r="L5" s="4">
        <v>198.74</v>
      </c>
      <c r="M5" s="4">
        <v>169.5</v>
      </c>
      <c r="N5" s="4">
        <v>169.5</v>
      </c>
      <c r="O5" s="4">
        <v>165.02</v>
      </c>
      <c r="P5" s="4">
        <v>132.35000000000002</v>
      </c>
      <c r="Q5" s="4">
        <v>121.25</v>
      </c>
      <c r="R5" s="4">
        <v>154.22999999999999</v>
      </c>
      <c r="S5" s="4">
        <v>228.35</v>
      </c>
      <c r="T5" s="4">
        <v>256.10000000000008</v>
      </c>
      <c r="U5" s="4">
        <v>281.36</v>
      </c>
      <c r="V5" s="4">
        <v>340.88</v>
      </c>
      <c r="W5" s="4">
        <v>351.08</v>
      </c>
      <c r="X5" s="4">
        <v>362.88</v>
      </c>
      <c r="Y5" s="4">
        <v>345.09000000000003</v>
      </c>
      <c r="Z5" s="4">
        <v>330.02</v>
      </c>
      <c r="AA5" s="4">
        <v>280.5</v>
      </c>
      <c r="AB5" s="5">
        <v>254.99999999999997</v>
      </c>
    </row>
    <row r="6" spans="2:28" ht="15.6" x14ac:dyDescent="0.3">
      <c r="B6" s="35" t="s">
        <v>2</v>
      </c>
      <c r="C6" s="36"/>
      <c r="D6" s="6">
        <v>0</v>
      </c>
      <c r="E6" s="6">
        <v>0</v>
      </c>
      <c r="F6" s="6">
        <v>0</v>
      </c>
      <c r="G6" s="6">
        <v>0</v>
      </c>
      <c r="H6" s="6">
        <v>0</v>
      </c>
      <c r="I6" s="6">
        <v>0</v>
      </c>
      <c r="J6" s="6">
        <v>0</v>
      </c>
      <c r="K6" s="6">
        <v>0</v>
      </c>
      <c r="L6" s="6">
        <v>0</v>
      </c>
      <c r="M6" s="6">
        <v>0</v>
      </c>
      <c r="N6" s="6">
        <v>0</v>
      </c>
      <c r="O6" s="6">
        <v>0</v>
      </c>
      <c r="P6" s="6">
        <v>0</v>
      </c>
      <c r="Q6" s="6">
        <v>0</v>
      </c>
      <c r="R6" s="6">
        <v>0</v>
      </c>
      <c r="S6" s="6">
        <v>0</v>
      </c>
      <c r="T6" s="6">
        <v>0</v>
      </c>
      <c r="U6" s="6">
        <v>0</v>
      </c>
      <c r="V6" s="6">
        <v>0</v>
      </c>
      <c r="W6" s="6">
        <v>0</v>
      </c>
      <c r="X6" s="6">
        <v>0</v>
      </c>
      <c r="Y6" s="6">
        <v>0</v>
      </c>
      <c r="Z6" s="6">
        <v>0</v>
      </c>
      <c r="AA6" s="6">
        <v>0</v>
      </c>
      <c r="AB6" s="7">
        <v>0</v>
      </c>
    </row>
    <row r="7" spans="2:28" ht="15.6" x14ac:dyDescent="0.3">
      <c r="B7" s="35" t="s">
        <v>3</v>
      </c>
      <c r="C7" s="36"/>
      <c r="D7" s="8">
        <v>0</v>
      </c>
      <c r="E7" s="8">
        <v>0</v>
      </c>
      <c r="F7" s="8">
        <v>0</v>
      </c>
      <c r="G7" s="8">
        <v>0</v>
      </c>
      <c r="H7" s="8">
        <v>0</v>
      </c>
      <c r="I7" s="8">
        <v>0</v>
      </c>
      <c r="J7" s="8">
        <v>0</v>
      </c>
      <c r="K7" s="8">
        <v>0</v>
      </c>
      <c r="L7" s="8">
        <v>0</v>
      </c>
      <c r="M7" s="8">
        <v>0</v>
      </c>
      <c r="N7" s="8">
        <v>0</v>
      </c>
      <c r="O7" s="8">
        <v>0</v>
      </c>
      <c r="P7" s="8">
        <v>0</v>
      </c>
      <c r="Q7" s="8">
        <v>0</v>
      </c>
      <c r="R7" s="8">
        <v>0</v>
      </c>
      <c r="S7" s="8">
        <v>0</v>
      </c>
      <c r="T7" s="8">
        <v>0</v>
      </c>
      <c r="U7" s="8">
        <v>0</v>
      </c>
      <c r="V7" s="8">
        <v>0</v>
      </c>
      <c r="W7" s="8">
        <v>0</v>
      </c>
      <c r="X7" s="8">
        <v>0</v>
      </c>
      <c r="Y7" s="8">
        <v>0</v>
      </c>
      <c r="Z7" s="8">
        <v>0</v>
      </c>
      <c r="AA7" s="8">
        <v>0</v>
      </c>
      <c r="AB7" s="9">
        <v>0</v>
      </c>
    </row>
    <row r="8" spans="2:28" ht="16.2" thickBot="1" x14ac:dyDescent="0.35">
      <c r="B8" s="27" t="s">
        <v>4</v>
      </c>
      <c r="C8" s="28"/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0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>
        <v>0</v>
      </c>
      <c r="X8" s="10">
        <v>0</v>
      </c>
      <c r="Y8" s="10">
        <v>0</v>
      </c>
      <c r="Z8" s="10">
        <v>0</v>
      </c>
      <c r="AA8" s="10">
        <v>0</v>
      </c>
      <c r="AB8" s="11">
        <v>0</v>
      </c>
    </row>
    <row r="9" spans="2:28" ht="15" thickTop="1" x14ac:dyDescent="0.3"/>
    <row r="11" spans="2:28" ht="31.8" thickBot="1" x14ac:dyDescent="0.35">
      <c r="B11" s="14" t="s">
        <v>33</v>
      </c>
      <c r="C11" s="15" t="s">
        <v>34</v>
      </c>
      <c r="D11" s="15" t="s">
        <v>35</v>
      </c>
      <c r="E11" s="16" t="s">
        <v>36</v>
      </c>
    </row>
    <row r="12" spans="2:28" ht="16.2" thickTop="1" x14ac:dyDescent="0.3">
      <c r="B12" s="17" t="s">
        <v>37</v>
      </c>
      <c r="C12" s="18" t="s">
        <v>38</v>
      </c>
      <c r="D12" s="18">
        <v>1</v>
      </c>
      <c r="E12" s="19">
        <v>61.6751</v>
      </c>
    </row>
    <row r="14" spans="2:28" ht="15" thickBot="1" x14ac:dyDescent="0.35"/>
    <row r="15" spans="2:28" ht="24" thickTop="1" x14ac:dyDescent="0.45">
      <c r="B15" s="29" t="s">
        <v>0</v>
      </c>
      <c r="C15" s="30"/>
      <c r="D15" s="24" t="s">
        <v>32</v>
      </c>
      <c r="E15" s="25"/>
      <c r="F15" s="25"/>
      <c r="G15" s="25"/>
      <c r="H15" s="25"/>
      <c r="I15" s="25"/>
      <c r="J15" s="25"/>
      <c r="K15" s="25"/>
      <c r="L15" s="25"/>
      <c r="M15" s="25"/>
      <c r="N15" s="25"/>
      <c r="O15" s="25"/>
      <c r="P15" s="25"/>
      <c r="Q15" s="25"/>
      <c r="R15" s="25"/>
      <c r="S15" s="25"/>
      <c r="T15" s="25"/>
      <c r="U15" s="25"/>
      <c r="V15" s="25"/>
      <c r="W15" s="25"/>
      <c r="X15" s="25"/>
      <c r="Y15" s="25"/>
      <c r="Z15" s="25"/>
      <c r="AA15" s="25"/>
      <c r="AB15" s="26"/>
    </row>
    <row r="16" spans="2:28" x14ac:dyDescent="0.3">
      <c r="B16" s="31"/>
      <c r="C16" s="32"/>
      <c r="D16" s="2" t="s">
        <v>6</v>
      </c>
      <c r="E16" s="3" t="s">
        <v>7</v>
      </c>
      <c r="F16" s="3" t="s">
        <v>8</v>
      </c>
      <c r="G16" s="3" t="s">
        <v>9</v>
      </c>
      <c r="H16" s="3" t="s">
        <v>10</v>
      </c>
      <c r="I16" s="3" t="s">
        <v>11</v>
      </c>
      <c r="J16" s="3" t="s">
        <v>12</v>
      </c>
      <c r="K16" s="3" t="s">
        <v>13</v>
      </c>
      <c r="L16" s="3" t="s">
        <v>14</v>
      </c>
      <c r="M16" s="3" t="s">
        <v>15</v>
      </c>
      <c r="N16" s="3" t="s">
        <v>16</v>
      </c>
      <c r="O16" s="3" t="s">
        <v>17</v>
      </c>
      <c r="P16" s="3" t="s">
        <v>18</v>
      </c>
      <c r="Q16" s="3" t="s">
        <v>19</v>
      </c>
      <c r="R16" s="3" t="s">
        <v>20</v>
      </c>
      <c r="S16" s="3" t="s">
        <v>21</v>
      </c>
      <c r="T16" s="3" t="s">
        <v>22</v>
      </c>
      <c r="U16" s="3" t="s">
        <v>23</v>
      </c>
      <c r="V16" s="3" t="s">
        <v>24</v>
      </c>
      <c r="W16" s="3" t="s">
        <v>25</v>
      </c>
      <c r="X16" s="3" t="s">
        <v>26</v>
      </c>
      <c r="Y16" s="3" t="s">
        <v>27</v>
      </c>
      <c r="Z16" s="3" t="s">
        <v>28</v>
      </c>
      <c r="AA16" s="3" t="s">
        <v>29</v>
      </c>
      <c r="AB16" s="3" t="s">
        <v>30</v>
      </c>
    </row>
    <row r="17" spans="2:28" ht="15.6" x14ac:dyDescent="0.3">
      <c r="B17" s="33" t="s">
        <v>1</v>
      </c>
      <c r="C17" s="34"/>
      <c r="D17" s="4">
        <f>D5*$E$12</f>
        <v>10975.700796000001</v>
      </c>
      <c r="E17" s="4">
        <f t="shared" ref="E17:AB17" si="0">E5*$E$12</f>
        <v>10412.607133000001</v>
      </c>
      <c r="F17" s="4">
        <f t="shared" si="0"/>
        <v>7624.5842375000002</v>
      </c>
      <c r="G17" s="4">
        <f t="shared" si="0"/>
        <v>6416.3690285000002</v>
      </c>
      <c r="H17" s="4">
        <f t="shared" si="0"/>
        <v>5815.6535544999997</v>
      </c>
      <c r="I17" s="4">
        <f t="shared" si="0"/>
        <v>8235.7844784999998</v>
      </c>
      <c r="J17" s="4">
        <f t="shared" si="0"/>
        <v>9023.9922564999997</v>
      </c>
      <c r="K17" s="4">
        <f t="shared" si="0"/>
        <v>11571.482262</v>
      </c>
      <c r="L17" s="4">
        <f t="shared" si="0"/>
        <v>12257.309374</v>
      </c>
      <c r="M17" s="4">
        <f t="shared" si="0"/>
        <v>10453.92945</v>
      </c>
      <c r="N17" s="4">
        <f t="shared" si="0"/>
        <v>10453.92945</v>
      </c>
      <c r="O17" s="4">
        <f t="shared" si="0"/>
        <v>10177.625002000001</v>
      </c>
      <c r="P17" s="4">
        <f t="shared" si="0"/>
        <v>8162.6994850000019</v>
      </c>
      <c r="Q17" s="4">
        <f t="shared" si="0"/>
        <v>7478.1058750000002</v>
      </c>
      <c r="R17" s="4">
        <f t="shared" si="0"/>
        <v>9512.1506730000001</v>
      </c>
      <c r="S17" s="4">
        <f t="shared" si="0"/>
        <v>14083.509085</v>
      </c>
      <c r="T17" s="4">
        <f t="shared" si="0"/>
        <v>15794.993110000005</v>
      </c>
      <c r="U17" s="4">
        <f t="shared" si="0"/>
        <v>17352.906136000001</v>
      </c>
      <c r="V17" s="4">
        <f t="shared" si="0"/>
        <v>21023.808088000002</v>
      </c>
      <c r="W17" s="4">
        <f t="shared" si="0"/>
        <v>21652.894108</v>
      </c>
      <c r="X17" s="4">
        <f t="shared" si="0"/>
        <v>22380.660287999999</v>
      </c>
      <c r="Y17" s="4">
        <f t="shared" si="0"/>
        <v>21283.460259000003</v>
      </c>
      <c r="Z17" s="4">
        <f t="shared" si="0"/>
        <v>20354.016501999999</v>
      </c>
      <c r="AA17" s="4">
        <f t="shared" si="0"/>
        <v>17299.865549999999</v>
      </c>
      <c r="AB17" s="5">
        <f t="shared" si="0"/>
        <v>15727.150499999998</v>
      </c>
    </row>
    <row r="18" spans="2:28" ht="15.6" x14ac:dyDescent="0.3">
      <c r="B18" s="35" t="s">
        <v>2</v>
      </c>
      <c r="C18" s="36"/>
      <c r="D18" s="6">
        <f t="shared" ref="D18:AB18" si="1">D6*$E$12</f>
        <v>0</v>
      </c>
      <c r="E18" s="6">
        <f t="shared" si="1"/>
        <v>0</v>
      </c>
      <c r="F18" s="6">
        <f t="shared" si="1"/>
        <v>0</v>
      </c>
      <c r="G18" s="6">
        <f t="shared" si="1"/>
        <v>0</v>
      </c>
      <c r="H18" s="6">
        <f t="shared" si="1"/>
        <v>0</v>
      </c>
      <c r="I18" s="6">
        <f t="shared" si="1"/>
        <v>0</v>
      </c>
      <c r="J18" s="6">
        <f t="shared" si="1"/>
        <v>0</v>
      </c>
      <c r="K18" s="6">
        <f t="shared" si="1"/>
        <v>0</v>
      </c>
      <c r="L18" s="6">
        <f t="shared" si="1"/>
        <v>0</v>
      </c>
      <c r="M18" s="6">
        <f t="shared" si="1"/>
        <v>0</v>
      </c>
      <c r="N18" s="6">
        <f t="shared" si="1"/>
        <v>0</v>
      </c>
      <c r="O18" s="6">
        <f t="shared" si="1"/>
        <v>0</v>
      </c>
      <c r="P18" s="6">
        <f t="shared" si="1"/>
        <v>0</v>
      </c>
      <c r="Q18" s="6">
        <f t="shared" si="1"/>
        <v>0</v>
      </c>
      <c r="R18" s="6">
        <f t="shared" si="1"/>
        <v>0</v>
      </c>
      <c r="S18" s="6">
        <f t="shared" si="1"/>
        <v>0</v>
      </c>
      <c r="T18" s="6">
        <f t="shared" si="1"/>
        <v>0</v>
      </c>
      <c r="U18" s="6">
        <f t="shared" si="1"/>
        <v>0</v>
      </c>
      <c r="V18" s="6">
        <f t="shared" si="1"/>
        <v>0</v>
      </c>
      <c r="W18" s="6">
        <f t="shared" si="1"/>
        <v>0</v>
      </c>
      <c r="X18" s="6">
        <f t="shared" si="1"/>
        <v>0</v>
      </c>
      <c r="Y18" s="6">
        <f t="shared" si="1"/>
        <v>0</v>
      </c>
      <c r="Z18" s="6">
        <f t="shared" si="1"/>
        <v>0</v>
      </c>
      <c r="AA18" s="6">
        <f t="shared" si="1"/>
        <v>0</v>
      </c>
      <c r="AB18" s="7">
        <f t="shared" si="1"/>
        <v>0</v>
      </c>
    </row>
    <row r="19" spans="2:28" ht="15.6" x14ac:dyDescent="0.3">
      <c r="B19" s="35" t="s">
        <v>3</v>
      </c>
      <c r="C19" s="36"/>
      <c r="D19" s="8">
        <f t="shared" ref="D19:AB19" si="2">D7*$E$12</f>
        <v>0</v>
      </c>
      <c r="E19" s="8">
        <f t="shared" si="2"/>
        <v>0</v>
      </c>
      <c r="F19" s="8">
        <f t="shared" si="2"/>
        <v>0</v>
      </c>
      <c r="G19" s="8">
        <f t="shared" si="2"/>
        <v>0</v>
      </c>
      <c r="H19" s="8">
        <f t="shared" si="2"/>
        <v>0</v>
      </c>
      <c r="I19" s="8">
        <f t="shared" si="2"/>
        <v>0</v>
      </c>
      <c r="J19" s="8">
        <f t="shared" si="2"/>
        <v>0</v>
      </c>
      <c r="K19" s="8">
        <f t="shared" si="2"/>
        <v>0</v>
      </c>
      <c r="L19" s="8">
        <f t="shared" si="2"/>
        <v>0</v>
      </c>
      <c r="M19" s="8">
        <f t="shared" si="2"/>
        <v>0</v>
      </c>
      <c r="N19" s="8">
        <f t="shared" si="2"/>
        <v>0</v>
      </c>
      <c r="O19" s="8">
        <f t="shared" si="2"/>
        <v>0</v>
      </c>
      <c r="P19" s="8">
        <f t="shared" si="2"/>
        <v>0</v>
      </c>
      <c r="Q19" s="8">
        <f t="shared" si="2"/>
        <v>0</v>
      </c>
      <c r="R19" s="8">
        <f t="shared" si="2"/>
        <v>0</v>
      </c>
      <c r="S19" s="8">
        <f t="shared" si="2"/>
        <v>0</v>
      </c>
      <c r="T19" s="8">
        <f t="shared" si="2"/>
        <v>0</v>
      </c>
      <c r="U19" s="8">
        <f t="shared" si="2"/>
        <v>0</v>
      </c>
      <c r="V19" s="8">
        <f t="shared" si="2"/>
        <v>0</v>
      </c>
      <c r="W19" s="8">
        <f t="shared" si="2"/>
        <v>0</v>
      </c>
      <c r="X19" s="8">
        <f t="shared" si="2"/>
        <v>0</v>
      </c>
      <c r="Y19" s="8">
        <f t="shared" si="2"/>
        <v>0</v>
      </c>
      <c r="Z19" s="8">
        <f t="shared" si="2"/>
        <v>0</v>
      </c>
      <c r="AA19" s="8">
        <f t="shared" si="2"/>
        <v>0</v>
      </c>
      <c r="AB19" s="9">
        <f t="shared" si="2"/>
        <v>0</v>
      </c>
    </row>
    <row r="20" spans="2:28" ht="16.2" thickBot="1" x14ac:dyDescent="0.35">
      <c r="B20" s="27" t="s">
        <v>4</v>
      </c>
      <c r="C20" s="28"/>
      <c r="D20" s="10">
        <f t="shared" ref="D20:AB20" si="3">D8*$E$12</f>
        <v>0</v>
      </c>
      <c r="E20" s="10">
        <f t="shared" si="3"/>
        <v>0</v>
      </c>
      <c r="F20" s="10">
        <f t="shared" si="3"/>
        <v>0</v>
      </c>
      <c r="G20" s="10">
        <f t="shared" si="3"/>
        <v>0</v>
      </c>
      <c r="H20" s="10">
        <f t="shared" si="3"/>
        <v>0</v>
      </c>
      <c r="I20" s="10">
        <f t="shared" si="3"/>
        <v>0</v>
      </c>
      <c r="J20" s="10">
        <f t="shared" si="3"/>
        <v>0</v>
      </c>
      <c r="K20" s="10">
        <f t="shared" si="3"/>
        <v>0</v>
      </c>
      <c r="L20" s="10">
        <f t="shared" si="3"/>
        <v>0</v>
      </c>
      <c r="M20" s="10">
        <f t="shared" si="3"/>
        <v>0</v>
      </c>
      <c r="N20" s="10">
        <f t="shared" si="3"/>
        <v>0</v>
      </c>
      <c r="O20" s="10">
        <f t="shared" si="3"/>
        <v>0</v>
      </c>
      <c r="P20" s="10">
        <f t="shared" si="3"/>
        <v>0</v>
      </c>
      <c r="Q20" s="10">
        <f t="shared" si="3"/>
        <v>0</v>
      </c>
      <c r="R20" s="10">
        <f t="shared" si="3"/>
        <v>0</v>
      </c>
      <c r="S20" s="10">
        <f t="shared" si="3"/>
        <v>0</v>
      </c>
      <c r="T20" s="10">
        <f t="shared" si="3"/>
        <v>0</v>
      </c>
      <c r="U20" s="10">
        <f t="shared" si="3"/>
        <v>0</v>
      </c>
      <c r="V20" s="10">
        <f t="shared" si="3"/>
        <v>0</v>
      </c>
      <c r="W20" s="10">
        <f t="shared" si="3"/>
        <v>0</v>
      </c>
      <c r="X20" s="10">
        <f t="shared" si="3"/>
        <v>0</v>
      </c>
      <c r="Y20" s="10">
        <f t="shared" si="3"/>
        <v>0</v>
      </c>
      <c r="Z20" s="10">
        <f t="shared" si="3"/>
        <v>0</v>
      </c>
      <c r="AA20" s="10">
        <f t="shared" si="3"/>
        <v>0</v>
      </c>
      <c r="AB20" s="11">
        <f t="shared" si="3"/>
        <v>0</v>
      </c>
    </row>
    <row r="21" spans="2:28" ht="15" thickTop="1" x14ac:dyDescent="0.3"/>
  </sheetData>
  <mergeCells count="12">
    <mergeCell ref="D3:AB3"/>
    <mergeCell ref="B20:C20"/>
    <mergeCell ref="B3:C4"/>
    <mergeCell ref="B5:C5"/>
    <mergeCell ref="B6:C6"/>
    <mergeCell ref="B7:C7"/>
    <mergeCell ref="B8:C8"/>
    <mergeCell ref="B15:C16"/>
    <mergeCell ref="D15:AB15"/>
    <mergeCell ref="B17:C17"/>
    <mergeCell ref="B18:C18"/>
    <mergeCell ref="B19:C1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AC31"/>
  <sheetViews>
    <sheetView zoomScale="70" zoomScaleNormal="70" workbookViewId="0">
      <selection activeCell="M36" sqref="M36"/>
    </sheetView>
  </sheetViews>
  <sheetFormatPr defaultRowHeight="14.4" x14ac:dyDescent="0.3"/>
  <cols>
    <col min="1" max="1" width="8.88671875" style="1"/>
    <col min="2" max="2" width="14.21875" style="1" customWidth="1"/>
    <col min="3" max="16384" width="8.88671875" style="1"/>
  </cols>
  <sheetData>
    <row r="4" spans="2:29" ht="18" x14ac:dyDescent="0.35">
      <c r="B4" s="37" t="s">
        <v>39</v>
      </c>
      <c r="C4" s="37" t="s">
        <v>5</v>
      </c>
      <c r="D4" s="37"/>
      <c r="E4" s="38" t="s">
        <v>44</v>
      </c>
      <c r="F4" s="38"/>
      <c r="G4" s="38"/>
      <c r="H4" s="38"/>
      <c r="I4" s="38"/>
      <c r="J4" s="38"/>
      <c r="K4" s="38"/>
      <c r="L4" s="38"/>
      <c r="M4" s="38"/>
      <c r="N4" s="38"/>
      <c r="O4" s="38"/>
      <c r="P4" s="38"/>
      <c r="Q4" s="38"/>
      <c r="R4" s="38"/>
      <c r="S4" s="38"/>
      <c r="T4" s="38"/>
      <c r="U4" s="38"/>
      <c r="V4" s="38"/>
      <c r="W4" s="38"/>
      <c r="X4" s="38"/>
      <c r="Y4" s="38"/>
      <c r="Z4" s="38"/>
      <c r="AA4" s="38"/>
      <c r="AB4" s="38"/>
      <c r="AC4" s="38"/>
    </row>
    <row r="5" spans="2:29" x14ac:dyDescent="0.3">
      <c r="B5" s="37"/>
      <c r="C5" s="37"/>
      <c r="D5" s="37"/>
      <c r="E5" s="20" t="s">
        <v>6</v>
      </c>
      <c r="F5" s="20" t="s">
        <v>7</v>
      </c>
      <c r="G5" s="20" t="s">
        <v>8</v>
      </c>
      <c r="H5" s="20" t="s">
        <v>9</v>
      </c>
      <c r="I5" s="20" t="s">
        <v>10</v>
      </c>
      <c r="J5" s="20" t="s">
        <v>11</v>
      </c>
      <c r="K5" s="20" t="s">
        <v>12</v>
      </c>
      <c r="L5" s="20" t="s">
        <v>13</v>
      </c>
      <c r="M5" s="20" t="s">
        <v>14</v>
      </c>
      <c r="N5" s="20" t="s">
        <v>15</v>
      </c>
      <c r="O5" s="20" t="s">
        <v>16</v>
      </c>
      <c r="P5" s="20" t="s">
        <v>17</v>
      </c>
      <c r="Q5" s="20" t="s">
        <v>18</v>
      </c>
      <c r="R5" s="20" t="s">
        <v>19</v>
      </c>
      <c r="S5" s="20" t="s">
        <v>20</v>
      </c>
      <c r="T5" s="20" t="s">
        <v>21</v>
      </c>
      <c r="U5" s="20" t="s">
        <v>22</v>
      </c>
      <c r="V5" s="20" t="s">
        <v>23</v>
      </c>
      <c r="W5" s="20" t="s">
        <v>24</v>
      </c>
      <c r="X5" s="20" t="s">
        <v>25</v>
      </c>
      <c r="Y5" s="20" t="s">
        <v>26</v>
      </c>
      <c r="Z5" s="20" t="s">
        <v>27</v>
      </c>
      <c r="AA5" s="20" t="s">
        <v>28</v>
      </c>
      <c r="AB5" s="20" t="s">
        <v>29</v>
      </c>
      <c r="AC5" s="20" t="s">
        <v>30</v>
      </c>
    </row>
    <row r="6" spans="2:29" ht="15.6" x14ac:dyDescent="0.3">
      <c r="B6" s="22">
        <v>44500</v>
      </c>
      <c r="C6" s="39">
        <f>SUM(E6:AC6)</f>
        <v>87.679999999999993</v>
      </c>
      <c r="D6" s="39"/>
      <c r="E6" s="21">
        <v>4.4899999999999984</v>
      </c>
      <c r="F6" s="21">
        <v>4</v>
      </c>
      <c r="G6" s="21">
        <v>0</v>
      </c>
      <c r="H6" s="21">
        <v>0</v>
      </c>
      <c r="I6" s="21">
        <v>0</v>
      </c>
      <c r="J6" s="21">
        <v>0</v>
      </c>
      <c r="K6" s="21">
        <v>0</v>
      </c>
      <c r="L6" s="21">
        <v>3.8299999999999983</v>
      </c>
      <c r="M6" s="21">
        <v>3.9899999999999984</v>
      </c>
      <c r="N6" s="21">
        <v>4.5500000000000007</v>
      </c>
      <c r="O6" s="21">
        <v>4.4800000000000004</v>
      </c>
      <c r="P6" s="21">
        <v>4.490000000000002</v>
      </c>
      <c r="Q6" s="21">
        <v>4.4800000000000004</v>
      </c>
      <c r="R6" s="21">
        <v>4.4800000000000004</v>
      </c>
      <c r="S6" s="21">
        <v>4.4700000000000024</v>
      </c>
      <c r="T6" s="21">
        <v>4.4700000000000024</v>
      </c>
      <c r="U6" s="21">
        <v>4.5</v>
      </c>
      <c r="V6" s="21">
        <v>4.5199999999999996</v>
      </c>
      <c r="W6" s="21">
        <v>4.41</v>
      </c>
      <c r="X6" s="21">
        <v>4.4400000000000013</v>
      </c>
      <c r="Y6" s="21">
        <v>4.5</v>
      </c>
      <c r="Z6" s="21">
        <v>4.509999999999998</v>
      </c>
      <c r="AA6" s="21">
        <v>4.4500000000000028</v>
      </c>
      <c r="AB6" s="21">
        <v>4.5300000000000011</v>
      </c>
      <c r="AC6" s="21">
        <v>4.09</v>
      </c>
    </row>
    <row r="9" spans="2:29" ht="18" x14ac:dyDescent="0.35">
      <c r="B9" s="37" t="s">
        <v>39</v>
      </c>
      <c r="C9" s="37" t="s">
        <v>5</v>
      </c>
      <c r="D9" s="37"/>
      <c r="E9" s="38" t="s">
        <v>40</v>
      </c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  <c r="AA9" s="38"/>
      <c r="AB9" s="38"/>
      <c r="AC9" s="38"/>
    </row>
    <row r="10" spans="2:29" x14ac:dyDescent="0.3">
      <c r="B10" s="37"/>
      <c r="C10" s="37"/>
      <c r="D10" s="37"/>
      <c r="E10" s="20" t="s">
        <v>6</v>
      </c>
      <c r="F10" s="20" t="s">
        <v>7</v>
      </c>
      <c r="G10" s="20" t="s">
        <v>8</v>
      </c>
      <c r="H10" s="20" t="s">
        <v>9</v>
      </c>
      <c r="I10" s="20" t="s">
        <v>10</v>
      </c>
      <c r="J10" s="20" t="s">
        <v>11</v>
      </c>
      <c r="K10" s="20" t="s">
        <v>12</v>
      </c>
      <c r="L10" s="20" t="s">
        <v>13</v>
      </c>
      <c r="M10" s="20" t="s">
        <v>14</v>
      </c>
      <c r="N10" s="20" t="s">
        <v>15</v>
      </c>
      <c r="O10" s="20" t="s">
        <v>16</v>
      </c>
      <c r="P10" s="20" t="s">
        <v>17</v>
      </c>
      <c r="Q10" s="20" t="s">
        <v>18</v>
      </c>
      <c r="R10" s="20" t="s">
        <v>19</v>
      </c>
      <c r="S10" s="20" t="s">
        <v>20</v>
      </c>
      <c r="T10" s="20" t="s">
        <v>21</v>
      </c>
      <c r="U10" s="20" t="s">
        <v>22</v>
      </c>
      <c r="V10" s="20" t="s">
        <v>23</v>
      </c>
      <c r="W10" s="20" t="s">
        <v>24</v>
      </c>
      <c r="X10" s="20" t="s">
        <v>25</v>
      </c>
      <c r="Y10" s="20" t="s">
        <v>26</v>
      </c>
      <c r="Z10" s="20" t="s">
        <v>27</v>
      </c>
      <c r="AA10" s="20" t="s">
        <v>28</v>
      </c>
      <c r="AB10" s="20" t="s">
        <v>29</v>
      </c>
      <c r="AC10" s="20" t="s">
        <v>30</v>
      </c>
    </row>
    <row r="11" spans="2:29" ht="15.6" x14ac:dyDescent="0.3">
      <c r="B11" s="22">
        <f>B6</f>
        <v>44500</v>
      </c>
      <c r="C11" s="39">
        <f>SUM(E11:AC11)</f>
        <v>-0.25</v>
      </c>
      <c r="D11" s="39"/>
      <c r="E11" s="21">
        <v>0</v>
      </c>
      <c r="F11" s="21">
        <v>0</v>
      </c>
      <c r="G11" s="21">
        <v>0</v>
      </c>
      <c r="H11" s="21">
        <v>0</v>
      </c>
      <c r="I11" s="21">
        <v>0</v>
      </c>
      <c r="J11" s="21">
        <v>0</v>
      </c>
      <c r="K11" s="21">
        <v>0</v>
      </c>
      <c r="L11" s="21">
        <v>0</v>
      </c>
      <c r="M11" s="21">
        <v>-0.25</v>
      </c>
      <c r="N11" s="21">
        <v>0</v>
      </c>
      <c r="O11" s="21">
        <v>0</v>
      </c>
      <c r="P11" s="21">
        <v>0</v>
      </c>
      <c r="Q11" s="21">
        <v>0</v>
      </c>
      <c r="R11" s="21">
        <v>0</v>
      </c>
      <c r="S11" s="21">
        <v>0</v>
      </c>
      <c r="T11" s="21">
        <v>0</v>
      </c>
      <c r="U11" s="21">
        <v>0</v>
      </c>
      <c r="V11" s="21">
        <v>0</v>
      </c>
      <c r="W11" s="21">
        <v>0</v>
      </c>
      <c r="X11" s="21">
        <v>0</v>
      </c>
      <c r="Y11" s="21">
        <v>0</v>
      </c>
      <c r="Z11" s="21">
        <v>0</v>
      </c>
      <c r="AA11" s="21">
        <v>0</v>
      </c>
      <c r="AB11" s="21">
        <v>0</v>
      </c>
      <c r="AC11" s="21">
        <v>0</v>
      </c>
    </row>
    <row r="14" spans="2:29" ht="18" x14ac:dyDescent="0.35">
      <c r="B14" s="37" t="s">
        <v>39</v>
      </c>
      <c r="C14" s="37" t="s">
        <v>5</v>
      </c>
      <c r="D14" s="37"/>
      <c r="E14" s="38" t="s">
        <v>41</v>
      </c>
      <c r="F14" s="38"/>
      <c r="G14" s="38"/>
      <c r="H14" s="38"/>
      <c r="I14" s="38"/>
      <c r="J14" s="38"/>
      <c r="K14" s="38"/>
      <c r="L14" s="38"/>
      <c r="M14" s="38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  <c r="AA14" s="38"/>
      <c r="AB14" s="38"/>
      <c r="AC14" s="38"/>
    </row>
    <row r="15" spans="2:29" x14ac:dyDescent="0.3">
      <c r="B15" s="37"/>
      <c r="C15" s="37"/>
      <c r="D15" s="37"/>
      <c r="E15" s="20" t="s">
        <v>6</v>
      </c>
      <c r="F15" s="20" t="s">
        <v>7</v>
      </c>
      <c r="G15" s="20" t="s">
        <v>8</v>
      </c>
      <c r="H15" s="20" t="s">
        <v>9</v>
      </c>
      <c r="I15" s="20" t="s">
        <v>10</v>
      </c>
      <c r="J15" s="20" t="s">
        <v>11</v>
      </c>
      <c r="K15" s="20" t="s">
        <v>12</v>
      </c>
      <c r="L15" s="20" t="s">
        <v>13</v>
      </c>
      <c r="M15" s="20" t="s">
        <v>14</v>
      </c>
      <c r="N15" s="20" t="s">
        <v>15</v>
      </c>
      <c r="O15" s="20" t="s">
        <v>16</v>
      </c>
      <c r="P15" s="20" t="s">
        <v>17</v>
      </c>
      <c r="Q15" s="20" t="s">
        <v>18</v>
      </c>
      <c r="R15" s="20" t="s">
        <v>19</v>
      </c>
      <c r="S15" s="20" t="s">
        <v>20</v>
      </c>
      <c r="T15" s="20" t="s">
        <v>21</v>
      </c>
      <c r="U15" s="20" t="s">
        <v>22</v>
      </c>
      <c r="V15" s="20" t="s">
        <v>23</v>
      </c>
      <c r="W15" s="20" t="s">
        <v>24</v>
      </c>
      <c r="X15" s="20" t="s">
        <v>25</v>
      </c>
      <c r="Y15" s="20" t="s">
        <v>26</v>
      </c>
      <c r="Z15" s="20" t="s">
        <v>27</v>
      </c>
      <c r="AA15" s="20" t="s">
        <v>28</v>
      </c>
      <c r="AB15" s="20" t="s">
        <v>29</v>
      </c>
      <c r="AC15" s="20" t="s">
        <v>30</v>
      </c>
    </row>
    <row r="16" spans="2:29" ht="15.6" x14ac:dyDescent="0.3">
      <c r="B16" s="22">
        <f>B11</f>
        <v>44500</v>
      </c>
      <c r="C16" s="39">
        <f>SUMIF(E16:AC16,"&gt;0")</f>
        <v>87.429999999999993</v>
      </c>
      <c r="D16" s="39">
        <f>SUMIF(F16:AD16,"&lt;0")</f>
        <v>0</v>
      </c>
      <c r="E16" s="21">
        <f>E6+E11</f>
        <v>4.4899999999999984</v>
      </c>
      <c r="F16" s="21">
        <f t="shared" ref="F16:AC16" si="0">F6+F11</f>
        <v>4</v>
      </c>
      <c r="G16" s="21">
        <f t="shared" si="0"/>
        <v>0</v>
      </c>
      <c r="H16" s="21">
        <f t="shared" si="0"/>
        <v>0</v>
      </c>
      <c r="I16" s="21">
        <f t="shared" si="0"/>
        <v>0</v>
      </c>
      <c r="J16" s="21">
        <f t="shared" si="0"/>
        <v>0</v>
      </c>
      <c r="K16" s="21">
        <f t="shared" si="0"/>
        <v>0</v>
      </c>
      <c r="L16" s="21">
        <f t="shared" si="0"/>
        <v>3.8299999999999983</v>
      </c>
      <c r="M16" s="21">
        <f t="shared" si="0"/>
        <v>3.7399999999999984</v>
      </c>
      <c r="N16" s="21">
        <f t="shared" si="0"/>
        <v>4.5500000000000007</v>
      </c>
      <c r="O16" s="21">
        <f t="shared" si="0"/>
        <v>4.4800000000000004</v>
      </c>
      <c r="P16" s="21">
        <f t="shared" si="0"/>
        <v>4.490000000000002</v>
      </c>
      <c r="Q16" s="21">
        <f t="shared" si="0"/>
        <v>4.4800000000000004</v>
      </c>
      <c r="R16" s="21">
        <f t="shared" si="0"/>
        <v>4.4800000000000004</v>
      </c>
      <c r="S16" s="21">
        <f t="shared" si="0"/>
        <v>4.4700000000000024</v>
      </c>
      <c r="T16" s="21">
        <f t="shared" si="0"/>
        <v>4.4700000000000024</v>
      </c>
      <c r="U16" s="21">
        <f t="shared" si="0"/>
        <v>4.5</v>
      </c>
      <c r="V16" s="21">
        <f t="shared" si="0"/>
        <v>4.5199999999999996</v>
      </c>
      <c r="W16" s="21">
        <f t="shared" si="0"/>
        <v>4.41</v>
      </c>
      <c r="X16" s="21">
        <f t="shared" si="0"/>
        <v>4.4400000000000013</v>
      </c>
      <c r="Y16" s="21">
        <f t="shared" si="0"/>
        <v>4.5</v>
      </c>
      <c r="Z16" s="21">
        <f t="shared" si="0"/>
        <v>4.509999999999998</v>
      </c>
      <c r="AA16" s="21">
        <f t="shared" si="0"/>
        <v>4.4500000000000028</v>
      </c>
      <c r="AB16" s="21">
        <f t="shared" si="0"/>
        <v>4.5300000000000011</v>
      </c>
      <c r="AC16" s="21">
        <f t="shared" si="0"/>
        <v>4.09</v>
      </c>
    </row>
    <row r="19" spans="2:29" ht="18" x14ac:dyDescent="0.35">
      <c r="B19" s="37" t="s">
        <v>39</v>
      </c>
      <c r="C19" s="37" t="s">
        <v>5</v>
      </c>
      <c r="D19" s="37"/>
      <c r="E19" s="38" t="s">
        <v>42</v>
      </c>
      <c r="F19" s="38"/>
      <c r="G19" s="38"/>
      <c r="H19" s="38"/>
      <c r="I19" s="38"/>
      <c r="J19" s="38"/>
      <c r="K19" s="38"/>
      <c r="L19" s="38"/>
      <c r="M19" s="3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  <c r="AA19" s="38"/>
      <c r="AB19" s="38"/>
      <c r="AC19" s="38"/>
    </row>
    <row r="20" spans="2:29" x14ac:dyDescent="0.3">
      <c r="B20" s="37"/>
      <c r="C20" s="37"/>
      <c r="D20" s="37"/>
      <c r="E20" s="20" t="s">
        <v>6</v>
      </c>
      <c r="F20" s="20" t="s">
        <v>7</v>
      </c>
      <c r="G20" s="20" t="s">
        <v>8</v>
      </c>
      <c r="H20" s="20" t="s">
        <v>9</v>
      </c>
      <c r="I20" s="20" t="s">
        <v>10</v>
      </c>
      <c r="J20" s="20" t="s">
        <v>11</v>
      </c>
      <c r="K20" s="20" t="s">
        <v>12</v>
      </c>
      <c r="L20" s="20" t="s">
        <v>13</v>
      </c>
      <c r="M20" s="20" t="s">
        <v>14</v>
      </c>
      <c r="N20" s="20" t="s">
        <v>15</v>
      </c>
      <c r="O20" s="20" t="s">
        <v>16</v>
      </c>
      <c r="P20" s="20" t="s">
        <v>17</v>
      </c>
      <c r="Q20" s="20" t="s">
        <v>18</v>
      </c>
      <c r="R20" s="20" t="s">
        <v>19</v>
      </c>
      <c r="S20" s="20" t="s">
        <v>20</v>
      </c>
      <c r="T20" s="20" t="s">
        <v>21</v>
      </c>
      <c r="U20" s="20" t="s">
        <v>22</v>
      </c>
      <c r="V20" s="20" t="s">
        <v>23</v>
      </c>
      <c r="W20" s="20" t="s">
        <v>24</v>
      </c>
      <c r="X20" s="20" t="s">
        <v>25</v>
      </c>
      <c r="Y20" s="20" t="s">
        <v>26</v>
      </c>
      <c r="Z20" s="20" t="s">
        <v>27</v>
      </c>
      <c r="AA20" s="20" t="s">
        <v>28</v>
      </c>
      <c r="AB20" s="20" t="s">
        <v>29</v>
      </c>
      <c r="AC20" s="20" t="s">
        <v>30</v>
      </c>
    </row>
    <row r="21" spans="2:29" ht="15.6" x14ac:dyDescent="0.3">
      <c r="B21" s="22">
        <f>B16</f>
        <v>44500</v>
      </c>
      <c r="C21" s="39">
        <f>SUM(E21:AC21)</f>
        <v>50</v>
      </c>
      <c r="D21" s="39"/>
      <c r="E21" s="21">
        <v>0</v>
      </c>
      <c r="F21" s="21">
        <v>0</v>
      </c>
      <c r="G21" s="21">
        <v>10</v>
      </c>
      <c r="H21" s="21">
        <v>10</v>
      </c>
      <c r="I21" s="21">
        <v>10</v>
      </c>
      <c r="J21" s="21">
        <v>10</v>
      </c>
      <c r="K21" s="21">
        <v>10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0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1">
        <v>0</v>
      </c>
      <c r="AB21" s="21">
        <v>0</v>
      </c>
      <c r="AC21" s="21">
        <v>0</v>
      </c>
    </row>
    <row r="24" spans="2:29" ht="18" x14ac:dyDescent="0.35">
      <c r="B24" s="37" t="s">
        <v>39</v>
      </c>
      <c r="C24" s="37" t="s">
        <v>5</v>
      </c>
      <c r="D24" s="37"/>
      <c r="E24" s="38" t="s">
        <v>43</v>
      </c>
      <c r="F24" s="38"/>
      <c r="G24" s="38"/>
      <c r="H24" s="38"/>
      <c r="I24" s="38"/>
      <c r="J24" s="38"/>
      <c r="K24" s="38"/>
      <c r="L24" s="38"/>
      <c r="M24" s="3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  <c r="AA24" s="38"/>
      <c r="AB24" s="38"/>
      <c r="AC24" s="38"/>
    </row>
    <row r="25" spans="2:29" x14ac:dyDescent="0.3">
      <c r="B25" s="37"/>
      <c r="C25" s="37"/>
      <c r="D25" s="37"/>
      <c r="E25" s="20" t="s">
        <v>6</v>
      </c>
      <c r="F25" s="20" t="s">
        <v>7</v>
      </c>
      <c r="G25" s="20" t="s">
        <v>8</v>
      </c>
      <c r="H25" s="20" t="s">
        <v>9</v>
      </c>
      <c r="I25" s="20" t="s">
        <v>10</v>
      </c>
      <c r="J25" s="20" t="s">
        <v>11</v>
      </c>
      <c r="K25" s="20" t="s">
        <v>12</v>
      </c>
      <c r="L25" s="20" t="s">
        <v>13</v>
      </c>
      <c r="M25" s="20" t="s">
        <v>14</v>
      </c>
      <c r="N25" s="20" t="s">
        <v>15</v>
      </c>
      <c r="O25" s="20" t="s">
        <v>16</v>
      </c>
      <c r="P25" s="20" t="s">
        <v>17</v>
      </c>
      <c r="Q25" s="20" t="s">
        <v>18</v>
      </c>
      <c r="R25" s="20" t="s">
        <v>19</v>
      </c>
      <c r="S25" s="20" t="s">
        <v>20</v>
      </c>
      <c r="T25" s="20" t="s">
        <v>21</v>
      </c>
      <c r="U25" s="20" t="s">
        <v>22</v>
      </c>
      <c r="V25" s="20" t="s">
        <v>23</v>
      </c>
      <c r="W25" s="20" t="s">
        <v>24</v>
      </c>
      <c r="X25" s="20" t="s">
        <v>25</v>
      </c>
      <c r="Y25" s="20" t="s">
        <v>26</v>
      </c>
      <c r="Z25" s="20" t="s">
        <v>27</v>
      </c>
      <c r="AA25" s="20" t="s">
        <v>28</v>
      </c>
      <c r="AB25" s="20" t="s">
        <v>29</v>
      </c>
      <c r="AC25" s="20" t="s">
        <v>30</v>
      </c>
    </row>
    <row r="26" spans="2:29" ht="15.6" x14ac:dyDescent="0.3">
      <c r="B26" s="22">
        <f>B21</f>
        <v>44500</v>
      </c>
      <c r="C26" s="39">
        <f>SUM(E26:AC26)</f>
        <v>0</v>
      </c>
      <c r="D26" s="39"/>
      <c r="E26" s="21">
        <v>0</v>
      </c>
      <c r="F26" s="21">
        <v>0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0</v>
      </c>
      <c r="Y26" s="21">
        <v>0</v>
      </c>
      <c r="Z26" s="21">
        <v>0</v>
      </c>
      <c r="AA26" s="21">
        <v>0</v>
      </c>
      <c r="AB26" s="21">
        <v>0</v>
      </c>
      <c r="AC26" s="21">
        <v>0</v>
      </c>
    </row>
    <row r="29" spans="2:29" ht="18" x14ac:dyDescent="0.35">
      <c r="B29" s="37" t="s">
        <v>39</v>
      </c>
      <c r="C29" s="37" t="s">
        <v>5</v>
      </c>
      <c r="D29" s="37"/>
      <c r="E29" s="38" t="s">
        <v>45</v>
      </c>
      <c r="F29" s="38"/>
      <c r="G29" s="38"/>
      <c r="H29" s="38"/>
      <c r="I29" s="38"/>
      <c r="J29" s="38"/>
      <c r="K29" s="38"/>
      <c r="L29" s="38"/>
      <c r="M29" s="3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  <c r="AA29" s="38"/>
      <c r="AB29" s="38"/>
      <c r="AC29" s="38"/>
    </row>
    <row r="30" spans="2:29" x14ac:dyDescent="0.3">
      <c r="B30" s="37"/>
      <c r="C30" s="37"/>
      <c r="D30" s="37"/>
      <c r="E30" s="20" t="s">
        <v>6</v>
      </c>
      <c r="F30" s="20" t="s">
        <v>7</v>
      </c>
      <c r="G30" s="20" t="s">
        <v>8</v>
      </c>
      <c r="H30" s="20" t="s">
        <v>9</v>
      </c>
      <c r="I30" s="20" t="s">
        <v>10</v>
      </c>
      <c r="J30" s="20" t="s">
        <v>11</v>
      </c>
      <c r="K30" s="20" t="s">
        <v>12</v>
      </c>
      <c r="L30" s="20" t="s">
        <v>13</v>
      </c>
      <c r="M30" s="20" t="s">
        <v>14</v>
      </c>
      <c r="N30" s="20" t="s">
        <v>15</v>
      </c>
      <c r="O30" s="20" t="s">
        <v>16</v>
      </c>
      <c r="P30" s="20" t="s">
        <v>17</v>
      </c>
      <c r="Q30" s="20" t="s">
        <v>18</v>
      </c>
      <c r="R30" s="20" t="s">
        <v>19</v>
      </c>
      <c r="S30" s="20" t="s">
        <v>20</v>
      </c>
      <c r="T30" s="20" t="s">
        <v>21</v>
      </c>
      <c r="U30" s="20" t="s">
        <v>22</v>
      </c>
      <c r="V30" s="20" t="s">
        <v>23</v>
      </c>
      <c r="W30" s="20" t="s">
        <v>24</v>
      </c>
      <c r="X30" s="20" t="s">
        <v>25</v>
      </c>
      <c r="Y30" s="20" t="s">
        <v>26</v>
      </c>
      <c r="Z30" s="20" t="s">
        <v>27</v>
      </c>
      <c r="AA30" s="20" t="s">
        <v>28</v>
      </c>
      <c r="AB30" s="20" t="s">
        <v>29</v>
      </c>
      <c r="AC30" s="20" t="s">
        <v>30</v>
      </c>
    </row>
    <row r="31" spans="2:29" ht="15.6" x14ac:dyDescent="0.3">
      <c r="B31" s="22">
        <f>B26</f>
        <v>44500</v>
      </c>
      <c r="C31" s="39">
        <f>SUMIF(E31:AC31,"&gt;0")</f>
        <v>50</v>
      </c>
      <c r="D31" s="39">
        <f>SUMIF(F31:AD31,"&lt;0")</f>
        <v>0</v>
      </c>
      <c r="E31" s="21">
        <f>E21+E26</f>
        <v>0</v>
      </c>
      <c r="F31" s="21">
        <f t="shared" ref="F31:AC31" si="1">F21+F26</f>
        <v>0</v>
      </c>
      <c r="G31" s="21">
        <f t="shared" si="1"/>
        <v>10</v>
      </c>
      <c r="H31" s="21">
        <f t="shared" si="1"/>
        <v>10</v>
      </c>
      <c r="I31" s="21">
        <f t="shared" si="1"/>
        <v>10</v>
      </c>
      <c r="J31" s="21">
        <f t="shared" si="1"/>
        <v>10</v>
      </c>
      <c r="K31" s="21">
        <f t="shared" si="1"/>
        <v>10</v>
      </c>
      <c r="L31" s="21">
        <f t="shared" si="1"/>
        <v>0</v>
      </c>
      <c r="M31" s="21">
        <f t="shared" si="1"/>
        <v>0</v>
      </c>
      <c r="N31" s="21">
        <f t="shared" si="1"/>
        <v>0</v>
      </c>
      <c r="O31" s="21">
        <f t="shared" si="1"/>
        <v>0</v>
      </c>
      <c r="P31" s="21">
        <f t="shared" si="1"/>
        <v>0</v>
      </c>
      <c r="Q31" s="21">
        <f t="shared" si="1"/>
        <v>0</v>
      </c>
      <c r="R31" s="21">
        <f t="shared" si="1"/>
        <v>0</v>
      </c>
      <c r="S31" s="21">
        <f t="shared" si="1"/>
        <v>0</v>
      </c>
      <c r="T31" s="21">
        <f t="shared" si="1"/>
        <v>0</v>
      </c>
      <c r="U31" s="21">
        <f t="shared" si="1"/>
        <v>0</v>
      </c>
      <c r="V31" s="21">
        <f t="shared" si="1"/>
        <v>0</v>
      </c>
      <c r="W31" s="21">
        <f t="shared" si="1"/>
        <v>0</v>
      </c>
      <c r="X31" s="21">
        <f t="shared" si="1"/>
        <v>0</v>
      </c>
      <c r="Y31" s="21">
        <f t="shared" si="1"/>
        <v>0</v>
      </c>
      <c r="Z31" s="21">
        <f t="shared" si="1"/>
        <v>0</v>
      </c>
      <c r="AA31" s="21">
        <f t="shared" si="1"/>
        <v>0</v>
      </c>
      <c r="AB31" s="21">
        <f t="shared" si="1"/>
        <v>0</v>
      </c>
      <c r="AC31" s="21">
        <f t="shared" si="1"/>
        <v>0</v>
      </c>
    </row>
  </sheetData>
  <mergeCells count="24">
    <mergeCell ref="C31:D31"/>
    <mergeCell ref="C21:D21"/>
    <mergeCell ref="B24:B25"/>
    <mergeCell ref="C24:D25"/>
    <mergeCell ref="E24:AC24"/>
    <mergeCell ref="C26:D26"/>
    <mergeCell ref="B29:B30"/>
    <mergeCell ref="C29:D30"/>
    <mergeCell ref="E29:AC29"/>
    <mergeCell ref="C11:D11"/>
    <mergeCell ref="B14:B15"/>
    <mergeCell ref="C14:D15"/>
    <mergeCell ref="E14:AC14"/>
    <mergeCell ref="B19:B20"/>
    <mergeCell ref="C19:D20"/>
    <mergeCell ref="E19:AC19"/>
    <mergeCell ref="C16:D16"/>
    <mergeCell ref="B4:B5"/>
    <mergeCell ref="C4:D5"/>
    <mergeCell ref="E4:AC4"/>
    <mergeCell ref="C6:D6"/>
    <mergeCell ref="B9:B10"/>
    <mergeCell ref="C9:D10"/>
    <mergeCell ref="E9:AC9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AA5"/>
  <sheetViews>
    <sheetView tabSelected="1" workbookViewId="0">
      <selection activeCell="J15" sqref="J15"/>
    </sheetView>
  </sheetViews>
  <sheetFormatPr defaultRowHeight="14.4" x14ac:dyDescent="0.3"/>
  <cols>
    <col min="1" max="1" width="8.88671875" style="1"/>
    <col min="2" max="2" width="12.6640625" style="1" customWidth="1"/>
    <col min="3" max="3" width="14.44140625" style="1" customWidth="1"/>
    <col min="4" max="16384" width="8.88671875" style="1"/>
  </cols>
  <sheetData>
    <row r="3" spans="2:27" ht="18" x14ac:dyDescent="0.35">
      <c r="B3" s="37" t="s">
        <v>39</v>
      </c>
      <c r="C3" s="37" t="s">
        <v>5</v>
      </c>
      <c r="D3" s="38" t="s">
        <v>46</v>
      </c>
      <c r="E3" s="38"/>
      <c r="F3" s="38"/>
      <c r="G3" s="38"/>
      <c r="H3" s="38"/>
      <c r="I3" s="38"/>
      <c r="J3" s="38"/>
      <c r="K3" s="38"/>
      <c r="L3" s="38"/>
      <c r="M3" s="38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  <c r="AA3" s="38"/>
    </row>
    <row r="4" spans="2:27" ht="14.4" customHeight="1" x14ac:dyDescent="0.3">
      <c r="B4" s="37"/>
      <c r="C4" s="37"/>
      <c r="D4" s="20" t="s">
        <v>6</v>
      </c>
      <c r="E4" s="20" t="s">
        <v>7</v>
      </c>
      <c r="F4" s="20" t="s">
        <v>8</v>
      </c>
      <c r="G4" s="20" t="s">
        <v>10</v>
      </c>
      <c r="H4" s="20" t="s">
        <v>11</v>
      </c>
      <c r="I4" s="20" t="s">
        <v>12</v>
      </c>
      <c r="J4" s="20" t="s">
        <v>13</v>
      </c>
      <c r="K4" s="20" t="s">
        <v>14</v>
      </c>
      <c r="L4" s="20" t="s">
        <v>15</v>
      </c>
      <c r="M4" s="20" t="s">
        <v>16</v>
      </c>
      <c r="N4" s="20" t="s">
        <v>17</v>
      </c>
      <c r="O4" s="20" t="s">
        <v>18</v>
      </c>
      <c r="P4" s="20" t="s">
        <v>19</v>
      </c>
      <c r="Q4" s="20" t="s">
        <v>20</v>
      </c>
      <c r="R4" s="20" t="s">
        <v>21</v>
      </c>
      <c r="S4" s="20" t="s">
        <v>22</v>
      </c>
      <c r="T4" s="20" t="s">
        <v>23</v>
      </c>
      <c r="U4" s="20" t="s">
        <v>24</v>
      </c>
      <c r="V4" s="20" t="s">
        <v>25</v>
      </c>
      <c r="W4" s="20" t="s">
        <v>26</v>
      </c>
      <c r="X4" s="20" t="s">
        <v>27</v>
      </c>
      <c r="Y4" s="20" t="s">
        <v>28</v>
      </c>
      <c r="Z4" s="20" t="s">
        <v>29</v>
      </c>
      <c r="AA4" s="20" t="s">
        <v>30</v>
      </c>
    </row>
    <row r="5" spans="2:27" ht="15.6" x14ac:dyDescent="0.3">
      <c r="B5" s="22">
        <v>44500</v>
      </c>
      <c r="C5" s="23">
        <f>SUM(D5:AA5)</f>
        <v>-4399.7150000000001</v>
      </c>
      <c r="D5" s="21">
        <v>-147.47399999999999</v>
      </c>
      <c r="E5" s="21">
        <v>-57.637999999999998</v>
      </c>
      <c r="F5" s="21">
        <v>-8.4770000000000003</v>
      </c>
      <c r="G5" s="21">
        <v>19.609000000000002</v>
      </c>
      <c r="H5" s="21">
        <v>8.2970000000000006</v>
      </c>
      <c r="I5" s="21">
        <v>-26.187000000000001</v>
      </c>
      <c r="J5" s="21">
        <v>-55.680999999999997</v>
      </c>
      <c r="K5" s="21">
        <v>-130.334</v>
      </c>
      <c r="L5" s="21">
        <v>-186.91800000000001</v>
      </c>
      <c r="M5" s="21">
        <v>-224.58699999999999</v>
      </c>
      <c r="N5" s="21">
        <v>-225.22800000000001</v>
      </c>
      <c r="O5" s="21">
        <v>-213.08199999999999</v>
      </c>
      <c r="P5" s="21">
        <v>-194.251</v>
      </c>
      <c r="Q5" s="21">
        <v>-189.47200000000001</v>
      </c>
      <c r="R5" s="21">
        <v>-195.274</v>
      </c>
      <c r="S5" s="21">
        <v>-210.14500000000001</v>
      </c>
      <c r="T5" s="21">
        <v>-278.35300000000001</v>
      </c>
      <c r="U5" s="21">
        <v>-366.214</v>
      </c>
      <c r="V5" s="21">
        <v>-363.74599999999998</v>
      </c>
      <c r="W5" s="21">
        <v>-336.41</v>
      </c>
      <c r="X5" s="21">
        <v>-293.678</v>
      </c>
      <c r="Y5" s="21">
        <v>-262.279</v>
      </c>
      <c r="Z5" s="21">
        <v>-271.964</v>
      </c>
      <c r="AA5" s="21">
        <v>-190.22900000000001</v>
      </c>
    </row>
  </sheetData>
  <mergeCells count="3">
    <mergeCell ref="B3:B4"/>
    <mergeCell ref="C3:C4"/>
    <mergeCell ref="D3:AA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Izvestuvanje</vt:lpstr>
      <vt:lpstr>Cena na poramnuvanje</vt:lpstr>
      <vt:lpstr>Angazirana aFRR i mFRR energija</vt:lpstr>
      <vt:lpstr>ACE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Tamara  Arminovska</dc:creator>
  <cp:lastModifiedBy>Tamara  Arminovska</cp:lastModifiedBy>
  <dcterms:created xsi:type="dcterms:W3CDTF">2021-11-02T16:45:39Z</dcterms:created>
  <dcterms:modified xsi:type="dcterms:W3CDTF">2021-11-03T08:50:59Z</dcterms:modified>
</cp:coreProperties>
</file>